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DE71E894-4035-4206-8E9C-09EBEE749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J19" i="5"/>
  <c r="H19" i="5"/>
  <c r="J18" i="5"/>
  <c r="H18" i="5"/>
  <c r="H20" i="5" s="1"/>
  <c r="J14" i="5"/>
  <c r="H14" i="5"/>
  <c r="K13" i="5"/>
  <c r="I13" i="5"/>
  <c r="J13" i="5" s="1"/>
  <c r="H13" i="5"/>
  <c r="G13" i="5"/>
  <c r="J10" i="5"/>
  <c r="J9" i="5" s="1"/>
  <c r="H10" i="5"/>
  <c r="H9" i="5" s="1"/>
  <c r="K8" i="5"/>
  <c r="I8" i="5"/>
  <c r="J15" i="5" s="1"/>
  <c r="H8" i="5"/>
  <c r="G8" i="5"/>
  <c r="H15" i="5" s="1"/>
  <c r="J7" i="5"/>
  <c r="J8" i="5" s="1"/>
  <c r="H7" i="5"/>
  <c r="J5" i="5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J9" i="2"/>
  <c r="H9" i="2"/>
  <c r="K8" i="2"/>
  <c r="I8" i="2"/>
  <c r="B16" i="3" s="1"/>
  <c r="G8" i="2"/>
  <c r="B3" i="3" s="1"/>
  <c r="J7" i="2"/>
  <c r="J8" i="2" s="1"/>
  <c r="H7" i="2"/>
  <c r="H8" i="2" s="1"/>
  <c r="J5" i="2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<sst xmlns="http://schemas.openxmlformats.org/spreadsheetml/2006/main" count="82" uniqueCount="45">
  <si>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28 July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</si>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</sst>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9249552.5556727797</c:v>
                </c:pt>
                <c:pt idx="1">
                  <c:v>293611.32272306085</c:v>
                </c:pt>
                <c:pt idx="2">
                  <c:v>389994.700575981</c:v>
                </c:pt>
                <c:pt idx="3">
                  <c:v>13.654511021999999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0F3-420C-A3DA-C32025671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310151</c:v>
                </c:pt>
                <c:pt idx="1">
                  <c:v>10016</c:v>
                </c:pt>
                <c:pt idx="2">
                  <c:v>688211</c:v>
                </c:pt>
                <c:pt idx="3">
                  <c:v>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871-4A8F-BF08-46BFB8638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973569.93168716098</c:v>
                </c:pt>
                <c:pt idx="1">
                  <c:v>2900812.5340554579</c:v>
                </c:pt>
                <c:pt idx="2">
                  <c:v>411703.12781754899</c:v>
                </c:pt>
                <c:pt idx="3">
                  <c:v>5257078.284835672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257-4F4F-B75E-CEAF8F51F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1521737.2739262111</c:v>
                </c:pt>
                <c:pt idx="1">
                  <c:v>7908414.0619551344</c:v>
                </c:pt>
                <c:pt idx="2">
                  <c:v>86190.961289697996</c:v>
                </c:pt>
                <c:pt idx="3">
                  <c:v>26821.581224796999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103-4897-A0EC-C8CDDA9D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9933172.2334828433</v>
      </c>
      <c r="H4" s="5"/>
      <c r="I4" s="1">
        <v>1008385</v>
      </c>
      <c r="J4" s="5"/>
      <c r="K4" s="3">
        <v>109228744.96697681</v>
      </c>
    </row>
    <row r="5" spans="1:11">
      <c r="E5" s="6" t="s">
        <v>7</v>
      </c>
      <c r="F5" s="6"/>
      <c r="G5" s="2">
        <v>9543163.8783958405</v>
      </c>
      <c r="H5" s="4">
        <f>G5/G4</f>
        <v>0.96073677714231531</v>
      </c>
      <c r="I5">
        <v>320167</v>
      </c>
      <c r="J5" s="4">
        <f>I5/I4</f>
        <v>0.31750472289849613</v>
      </c>
      <c r="K5" s="2">
        <v>108910267.48168045</v>
      </c>
    </row>
    <row r="6" spans="1:11">
      <c r="F6" t="s">
        <v>8</v>
      </c>
    </row>
    <row r="7" spans="1:11">
      <c r="F7" t="s">
        <v>9</v>
      </c>
      <c r="G7" s="2">
        <v>9249552.5556727797</v>
      </c>
      <c r="H7" s="4">
        <f>G7/G5</f>
        <v>0.96923333535246636</v>
      </c>
      <c r="I7">
        <v>310151</v>
      </c>
      <c r="J7" s="4">
        <f>I7/I5</f>
        <v>0.96871632616728143</v>
      </c>
      <c r="K7" s="2">
        <v>108893182.96640606</v>
      </c>
    </row>
    <row r="8" spans="1:11">
      <c r="F8" t="s">
        <v>10</v>
      </c>
      <c r="G8" s="2">
        <f>G5-G7</f>
        <v>293611.32272306085</v>
      </c>
      <c r="H8" s="4">
        <f>1-H7</f>
        <v>3.0766664647533637E-2</v>
      </c>
      <c r="I8">
        <f>I5-I7</f>
        <v>10016</v>
      </c>
      <c r="J8" s="4">
        <f>1-J7</f>
        <v>3.1283673832718573E-2</v>
      </c>
      <c r="K8" s="2">
        <f>K5-K7</f>
        <v>17084.515274390578</v>
      </c>
    </row>
    <row r="9" spans="1:11">
      <c r="E9" s="6" t="s">
        <v>11</v>
      </c>
      <c r="F9" s="6"/>
      <c r="G9" s="2">
        <v>389994.700575981</v>
      </c>
      <c r="H9" s="4">
        <f>1-H5-H10</f>
        <v>3.9261848220187114E-2</v>
      </c>
      <c r="I9">
        <v>688211</v>
      </c>
      <c r="J9" s="4">
        <f>1-J5-J10</f>
        <v>0.68248833530843867</v>
      </c>
      <c r="K9" s="2">
        <v>318294.89708516002</v>
      </c>
    </row>
    <row r="10" spans="1:11">
      <c r="E10" s="6" t="s">
        <v>12</v>
      </c>
      <c r="F10" s="6"/>
      <c r="G10" s="2">
        <v>13.654511021999999</v>
      </c>
      <c r="H10" s="4">
        <f>G10/G4</f>
        <v>1.3746374975733561E-6</v>
      </c>
      <c r="I10">
        <v>7</v>
      </c>
      <c r="J10" s="4">
        <f>I10/I4</f>
        <v>6.9417930651487279E-6</v>
      </c>
      <c r="K10" s="2">
        <v>182.58821118099999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2371859.4951551347</v>
      </c>
      <c r="H13" s="5">
        <f>G13/G5</f>
        <v>0.24854016187698882</v>
      </c>
      <c r="I13" s="1">
        <f>I14+I15</f>
        <v>85901</v>
      </c>
      <c r="J13" s="5">
        <f>I13/I5</f>
        <v>0.26830060562144131</v>
      </c>
      <c r="K13" s="3">
        <f>K14+K15</f>
        <v>43099.194479977006</v>
      </c>
    </row>
    <row r="14" spans="1:11">
      <c r="E14" s="6" t="s">
        <v>15</v>
      </c>
      <c r="F14" s="6"/>
      <c r="G14" s="2">
        <v>2274972.9989840249</v>
      </c>
      <c r="H14" s="4">
        <f>G14/G7</f>
        <v>0.24595492433726179</v>
      </c>
      <c r="I14">
        <v>80443</v>
      </c>
      <c r="J14" s="4">
        <f>I14/I7</f>
        <v>0.25936721145506542</v>
      </c>
      <c r="K14" s="2">
        <v>42858.732818957003</v>
      </c>
    </row>
    <row r="15" spans="1:11">
      <c r="E15" s="6" t="s">
        <v>16</v>
      </c>
      <c r="F15" s="6"/>
      <c r="G15" s="2">
        <v>96886.496171110004</v>
      </c>
      <c r="H15" s="4">
        <f>G15/G8</f>
        <v>0.32998215216139665</v>
      </c>
      <c r="I15">
        <v>5458</v>
      </c>
      <c r="J15" s="4">
        <f>I15/I8</f>
        <v>0.54492811501597449</v>
      </c>
      <c r="K15" s="2">
        <v>240.46166102000001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973569.93168716098</v>
      </c>
      <c r="H18" s="4">
        <f>G18/G5</f>
        <v>0.10201752208103267</v>
      </c>
      <c r="I18">
        <v>34187</v>
      </c>
      <c r="J18" s="4">
        <f>I18/I5</f>
        <v>0.10677864989208757</v>
      </c>
      <c r="K18" s="2">
        <v>20614.876614110999</v>
      </c>
    </row>
    <row r="19" spans="2:11">
      <c r="E19" s="6" t="s">
        <v>20</v>
      </c>
      <c r="F19" s="6"/>
      <c r="G19" s="2">
        <v>2900812.5340554579</v>
      </c>
      <c r="H19" s="4">
        <f>G19/G5</f>
        <v>0.30396759093935527</v>
      </c>
      <c r="I19">
        <v>98069</v>
      </c>
      <c r="J19" s="4">
        <f>I19/I5</f>
        <v>0.3063057716754069</v>
      </c>
      <c r="K19" s="2">
        <v>206367.72237006301</v>
      </c>
    </row>
    <row r="20" spans="2:11">
      <c r="E20" s="6" t="s">
        <v>21</v>
      </c>
      <c r="F20" s="6"/>
      <c r="G20" s="2">
        <v>5668781.4126532208</v>
      </c>
      <c r="H20" s="4">
        <f>1-H18-H19</f>
        <v>0.59401488697961202</v>
      </c>
      <c r="I20">
        <v>187911</v>
      </c>
      <c r="J20" s="4">
        <f>1-J18-J19</f>
        <v>0.58691557843250552</v>
      </c>
      <c r="K20" s="2">
        <v>108683284.88269629</v>
      </c>
    </row>
    <row r="21" spans="2:11">
      <c r="F21" t="s">
        <v>22</v>
      </c>
    </row>
    <row r="22" spans="2:11">
      <c r="F22" t="s">
        <v>23</v>
      </c>
      <c r="G22" s="2">
        <v>411703.12781754899</v>
      </c>
      <c r="H22" s="4">
        <f>G22/G20</f>
        <v>7.2626389667908381E-2</v>
      </c>
      <c r="I22">
        <v>22755</v>
      </c>
      <c r="J22" s="4">
        <f>I22/I20</f>
        <v>0.12109456072289541</v>
      </c>
      <c r="K22" s="2">
        <v>2501.9686851450001</v>
      </c>
    </row>
    <row r="23" spans="2:11">
      <c r="F23" t="s">
        <v>24</v>
      </c>
      <c r="G23" s="2">
        <f>G20-G22</f>
        <v>5257078.284835672</v>
      </c>
      <c r="H23" s="4">
        <f>1-H22</f>
        <v>0.92737361033209165</v>
      </c>
      <c r="I23">
        <f>I20-I22</f>
        <v>165156</v>
      </c>
      <c r="J23" s="4">
        <f>1-J22</f>
        <v>0.87890543927710463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1521737.2739262111</v>
      </c>
      <c r="H26" s="4">
        <f>G26/G5</f>
        <v>0.15945836132722974</v>
      </c>
      <c r="I26">
        <v>55003</v>
      </c>
      <c r="J26" s="4">
        <f>I26/I5</f>
        <v>0.17179471963069273</v>
      </c>
      <c r="K26" s="2">
        <v>107939869.6258762</v>
      </c>
    </row>
    <row r="27" spans="2:11">
      <c r="E27" s="6" t="s">
        <v>27</v>
      </c>
      <c r="F27" s="6"/>
      <c r="G27" s="2">
        <v>7908414.0619551344</v>
      </c>
      <c r="H27" s="4">
        <f>G27/G5</f>
        <v>0.82869938761698181</v>
      </c>
      <c r="I27">
        <v>262524</v>
      </c>
      <c r="J27" s="4">
        <f>I27/I5</f>
        <v>0.8199595835923128</v>
      </c>
      <c r="K27" s="2">
        <v>970386.40480458597</v>
      </c>
    </row>
    <row r="28" spans="2:11">
      <c r="E28" s="6" t="s">
        <v>28</v>
      </c>
      <c r="F28" s="6"/>
      <c r="G28" s="2">
        <v>86190.961289697996</v>
      </c>
      <c r="H28" s="4">
        <f>G28/G5</f>
        <v>9.031696656160354E-3</v>
      </c>
      <c r="I28">
        <v>2210</v>
      </c>
      <c r="J28" s="4">
        <f>I28/I5</f>
        <v>6.9026476807416129E-3</v>
      </c>
      <c r="K28" s="2">
        <v>0</v>
      </c>
    </row>
    <row r="29" spans="2:11">
      <c r="E29" s="6" t="s">
        <v>29</v>
      </c>
      <c r="F29" s="6"/>
      <c r="G29" s="2">
        <v>26821.581224796999</v>
      </c>
      <c r="H29" s="4">
        <f>G29/G5</f>
        <v>2.8105543996280588E-3</v>
      </c>
      <c r="I29">
        <v>430</v>
      </c>
      <c r="J29" s="4">
        <f>I29/I5</f>
        <v>1.343049096252893E-3</v>
      </c>
      <c r="K29" s="2">
        <v>11.450999679000001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11220886.967641689</v>
      </c>
      <c r="H4" s="5"/>
      <c r="I4" s="1">
        <v>4035581</v>
      </c>
      <c r="J4" s="5"/>
      <c r="K4" s="3">
        <v>510989310.73464215</v>
      </c>
    </row>
    <row r="5" spans="1:11">
      <c r="E5" s="6" t="s">
        <v>7</v>
      </c>
      <c r="F5" s="6"/>
      <c r="G5" s="2">
        <v>9176244.1826668605</v>
      </c>
      <c r="H5" s="4">
        <f>G5/G4</f>
        <v>0.8177824274612977</v>
      </c>
      <c r="I5">
        <v>452467</v>
      </c>
      <c r="J5" s="4">
        <f>I5/I4</f>
        <v>0.1121194197316322</v>
      </c>
      <c r="K5" s="2">
        <v>116163751.38076232</v>
      </c>
    </row>
    <row r="6" spans="1:11">
      <c r="F6" t="s">
        <v>8</v>
      </c>
    </row>
    <row r="7" spans="1:11">
      <c r="F7" t="s">
        <v>9</v>
      </c>
      <c r="G7" s="2">
        <v>8763645.5285549704</v>
      </c>
      <c r="H7" s="4">
        <f>G7/G5</f>
        <v>0.95503621678995276</v>
      </c>
      <c r="I7">
        <v>437680</v>
      </c>
      <c r="J7" s="4">
        <f>I7/I5</f>
        <v>0.96731916360751169</v>
      </c>
      <c r="K7" s="2">
        <v>115960284.90787147</v>
      </c>
    </row>
    <row r="8" spans="1:11">
      <c r="F8" t="s">
        <v>10</v>
      </c>
      <c r="G8" s="2">
        <f>G5-G7</f>
        <v>412598.65411189012</v>
      </c>
      <c r="H8" s="4">
        <f>1-H7</f>
        <v>4.4963783210047237E-2</v>
      </c>
      <c r="I8">
        <f>I5-I7</f>
        <v>14787</v>
      </c>
      <c r="J8" s="4">
        <f>1-J7</f>
        <v>3.2680836392488311E-2</v>
      </c>
      <c r="K8" s="2">
        <f>K5-K7</f>
        <v>203466.47289085388</v>
      </c>
    </row>
    <row r="9" spans="1:11">
      <c r="E9" s="6" t="s">
        <v>11</v>
      </c>
      <c r="F9" s="6"/>
      <c r="G9" s="2">
        <v>1808644.981071932</v>
      </c>
      <c r="H9" s="4">
        <f>1-H5-H10</f>
        <v>0.16118556280689977</v>
      </c>
      <c r="I9">
        <v>3562734</v>
      </c>
      <c r="J9" s="4">
        <f>1-J5-J10</f>
        <v>0.88283050197728652</v>
      </c>
      <c r="K9" s="2">
        <v>391116158.79828233</v>
      </c>
    </row>
    <row r="10" spans="1:11">
      <c r="E10" s="6" t="s">
        <v>12</v>
      </c>
      <c r="F10" s="6"/>
      <c r="G10" s="2">
        <v>235997.803902896</v>
      </c>
      <c r="H10" s="4">
        <f>G10/G4</f>
        <v>2.1032009731802515E-2</v>
      </c>
      <c r="I10">
        <v>20380</v>
      </c>
      <c r="J10" s="4">
        <f>I10/I4</f>
        <v>5.0500782910812593E-3</v>
      </c>
      <c r="K10" s="2">
        <v>3709400.5555975852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1591529.1146570321</v>
      </c>
      <c r="H13" s="5">
        <f>G13/G5</f>
        <v>0.17344014424368678</v>
      </c>
      <c r="I13" s="1">
        <f>I14+I15</f>
        <v>47292</v>
      </c>
      <c r="J13" s="5">
        <f>I13/I5</f>
        <v>0.10452032965940057</v>
      </c>
      <c r="K13" s="3">
        <f>K14+K15</f>
        <v>1525608.216771682</v>
      </c>
    </row>
    <row r="14" spans="1:11">
      <c r="E14" s="6" t="s">
        <v>15</v>
      </c>
      <c r="F14" s="6"/>
      <c r="G14" s="2">
        <v>1520715.7091396521</v>
      </c>
      <c r="H14" s="4">
        <f>G14/G7</f>
        <v>0.17352546998673524</v>
      </c>
      <c r="I14">
        <v>43778</v>
      </c>
      <c r="J14" s="4">
        <f>I14/I7</f>
        <v>0.10002284774264303</v>
      </c>
      <c r="K14" s="2">
        <v>1525308.976886838</v>
      </c>
    </row>
    <row r="15" spans="1:11">
      <c r="E15" s="6" t="s">
        <v>16</v>
      </c>
      <c r="F15" s="6"/>
      <c r="G15" s="2">
        <v>70813.405517380001</v>
      </c>
      <c r="H15" s="4">
        <f>G15/G8</f>
        <v>0.17162781509746888</v>
      </c>
      <c r="I15">
        <v>3514</v>
      </c>
      <c r="J15" s="4">
        <f>I15/I8</f>
        <v>0.23764117129911408</v>
      </c>
      <c r="K15" s="2">
        <v>299.23988484400002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794656.65859425801</v>
      </c>
      <c r="H18" s="4">
        <f>G18/G5</f>
        <v>8.6599336588633544E-2</v>
      </c>
      <c r="I18">
        <v>27975</v>
      </c>
      <c r="J18" s="4">
        <f>I18/I5</f>
        <v>6.1827713402303371E-2</v>
      </c>
      <c r="K18" s="2">
        <v>1294422.2499436671</v>
      </c>
    </row>
    <row r="19" spans="2:11">
      <c r="E19" s="6" t="s">
        <v>20</v>
      </c>
      <c r="F19" s="6"/>
      <c r="G19" s="2">
        <v>2500330.9485414801</v>
      </c>
      <c r="H19" s="4">
        <f>G19/G5</f>
        <v>0.27247868504462763</v>
      </c>
      <c r="I19">
        <v>94827</v>
      </c>
      <c r="J19" s="4">
        <f>I19/I5</f>
        <v>0.20957771505988282</v>
      </c>
      <c r="K19" s="2">
        <v>3231259.8841806599</v>
      </c>
    </row>
    <row r="20" spans="2:11">
      <c r="E20" s="6" t="s">
        <v>21</v>
      </c>
      <c r="F20" s="6"/>
      <c r="G20" s="2">
        <v>5868811.0685133403</v>
      </c>
      <c r="H20" s="4">
        <f>1-H18-H19</f>
        <v>0.64092197836673881</v>
      </c>
      <c r="I20">
        <v>328714</v>
      </c>
      <c r="J20" s="4">
        <f>1-J18-J19</f>
        <v>0.72859457153781371</v>
      </c>
      <c r="K20" s="2">
        <v>111070235.00784549</v>
      </c>
    </row>
    <row r="21" spans="2:11">
      <c r="F21" t="s">
        <v>22</v>
      </c>
    </row>
    <row r="22" spans="2:11">
      <c r="F22" t="s">
        <v>23</v>
      </c>
      <c r="G22" s="2">
        <v>848980.22161027999</v>
      </c>
      <c r="H22" s="4">
        <f>G22/G20</f>
        <v>0.14465966133500693</v>
      </c>
      <c r="I22">
        <v>98277</v>
      </c>
      <c r="J22" s="4">
        <f>I22/I20</f>
        <v>0.29897418424527095</v>
      </c>
      <c r="K22" s="2">
        <v>641140.885735563</v>
      </c>
    </row>
    <row r="23" spans="2:11">
      <c r="F23" t="s">
        <v>24</v>
      </c>
      <c r="G23" s="2">
        <f>G20-G22</f>
        <v>5019830.8469030606</v>
      </c>
      <c r="H23" s="4">
        <f>1-H22</f>
        <v>0.85534033866499304</v>
      </c>
      <c r="I23">
        <f>I20-I22</f>
        <v>230437</v>
      </c>
      <c r="J23" s="4">
        <f>1-J22</f>
        <v>0.70102581575472911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1219065.8097349929</v>
      </c>
      <c r="H26" s="4">
        <f>G26/G5</f>
        <v>0.13285019289675223</v>
      </c>
      <c r="I26">
        <v>49336</v>
      </c>
      <c r="J26" s="4">
        <f>I26/I5</f>
        <v>0.10903778618109165</v>
      </c>
      <c r="K26" s="2">
        <v>109410432.96297339</v>
      </c>
    </row>
    <row r="27" spans="2:11">
      <c r="E27" s="6" t="s">
        <v>27</v>
      </c>
      <c r="F27" s="6"/>
      <c r="G27" s="2">
        <v>7718457.1741851158</v>
      </c>
      <c r="H27" s="4">
        <f>G27/G5</f>
        <v>0.84113467564045652</v>
      </c>
      <c r="I27">
        <v>396967</v>
      </c>
      <c r="J27" s="4">
        <f>I27/I5</f>
        <v>0.87733912086406296</v>
      </c>
      <c r="K27" s="2">
        <v>6672061.1041790349</v>
      </c>
    </row>
    <row r="28" spans="2:11">
      <c r="E28" s="6" t="s">
        <v>28</v>
      </c>
      <c r="F28" s="6"/>
      <c r="G28" s="2">
        <v>79623.327599027994</v>
      </c>
      <c r="H28" s="4">
        <f>G28/G5</f>
        <v>8.677115169780425E-3</v>
      </c>
      <c r="I28">
        <v>2035</v>
      </c>
      <c r="J28" s="4">
        <f>I28/I5</f>
        <v>4.4975655683176892E-3</v>
      </c>
      <c r="K28" s="2">
        <v>259.14140265600003</v>
      </c>
    </row>
    <row r="29" spans="2:11">
      <c r="E29" s="6" t="s">
        <v>29</v>
      </c>
      <c r="F29" s="6"/>
      <c r="G29" s="2">
        <v>110831.49778981099</v>
      </c>
      <c r="H29" s="4">
        <f>G29/G5</f>
        <v>1.2078089421286565E-2</v>
      </c>
      <c r="I29">
        <v>1948</v>
      </c>
      <c r="J29" s="4">
        <f>I29/I5</f>
        <v>4.305286352374869E-3</v>
      </c>
      <c r="K29" s="2">
        <v>1274.041125386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9249552.5556727797</v>
      </c>
    </row>
    <row r="3" spans="1:2">
      <c r="A3" t="s">
        <v>32</v>
      </c>
      <c r="B3">
        <f>'NEWT - UK'!$G$8</f>
        <v>293611.32272306085</v>
      </c>
    </row>
    <row r="4" spans="1:2">
      <c r="A4" t="s">
        <v>33</v>
      </c>
      <c r="B4">
        <f>'NEWT - UK'!$G$9</f>
        <v>389994.700575981</v>
      </c>
    </row>
    <row r="5" spans="1:2">
      <c r="A5" t="s">
        <v>34</v>
      </c>
      <c r="B5">
        <f>'NEWT - UK'!$G$10</f>
        <v>13.654511021999999</v>
      </c>
    </row>
    <row r="14" spans="1:2">
      <c r="A14" t="s">
        <v>35</v>
      </c>
    </row>
    <row r="15" spans="1:2">
      <c r="A15" t="s">
        <v>31</v>
      </c>
      <c r="B15">
        <f>'NEWT - UK'!$I$7</f>
        <v>310151</v>
      </c>
    </row>
    <row r="16" spans="1:2">
      <c r="A16" t="s">
        <v>32</v>
      </c>
      <c r="B16">
        <f>'NEWT - UK'!$I$8</f>
        <v>10016</v>
      </c>
    </row>
    <row r="17" spans="1:2">
      <c r="A17" t="s">
        <v>33</v>
      </c>
      <c r="B17">
        <f>'NEWT - UK'!$I$9</f>
        <v>688211</v>
      </c>
    </row>
    <row r="18" spans="1:2">
      <c r="A18" t="s">
        <v>34</v>
      </c>
      <c r="B18">
        <f>'NEWT - UK'!$I$10</f>
        <v>7</v>
      </c>
    </row>
    <row r="26" spans="1:2">
      <c r="A26" t="s">
        <v>18</v>
      </c>
    </row>
    <row r="27" spans="1:2">
      <c r="A27" t="s">
        <v>36</v>
      </c>
      <c r="B27">
        <f>'NEWT - UK'!$G$18</f>
        <v>973569.93168716098</v>
      </c>
    </row>
    <row r="28" spans="1:2">
      <c r="A28" t="s">
        <v>37</v>
      </c>
      <c r="B28">
        <f>'NEWT - UK'!$G$19</f>
        <v>2900812.5340554579</v>
      </c>
    </row>
    <row r="29" spans="1:2">
      <c r="A29" t="s">
        <v>38</v>
      </c>
      <c r="B29">
        <f>'NEWT - UK'!$G$22</f>
        <v>411703.12781754899</v>
      </c>
    </row>
    <row r="30" spans="1:2">
      <c r="A30" t="s">
        <v>39</v>
      </c>
      <c r="B30">
        <f>'NEWT - UK'!$G$23</f>
        <v>5257078.284835672</v>
      </c>
    </row>
    <row r="39" spans="1:2">
      <c r="A39" t="s">
        <v>40</v>
      </c>
    </row>
    <row r="40" spans="1:2">
      <c r="A40" t="s">
        <v>41</v>
      </c>
      <c r="B40">
        <f>'NEWT - UK'!$G$26</f>
        <v>1521737.2739262111</v>
      </c>
    </row>
    <row r="41" spans="1:2">
      <c r="A41" t="s">
        <v>42</v>
      </c>
      <c r="B41">
        <f>'NEWT - UK'!$G$27</f>
        <v>7908414.0619551344</v>
      </c>
    </row>
    <row r="42" spans="1:2">
      <c r="A42" t="s">
        <v>43</v>
      </c>
      <c r="B42">
        <f>'NEWT - UK'!$G$28</f>
        <v>86190.961289697996</v>
      </c>
    </row>
    <row r="43" spans="1:2">
      <c r="A43" t="s">
        <v>44</v>
      </c>
      <c r="B43">
        <f>'NEWT - UK'!$G$29</f>
        <v>26821.581224796999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2023-08-09T09:46:24Z</dcterms:created>
  <dcterms:modified xsi:type="dcterms:W3CDTF">2023-08-09T09:46:24Z</dcterms:modified>
</cp:coreProperties>
</file>