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496F1C8D-4DDE-43F6-85F5-4CDE4488BB3B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H8" i="2"/>
  <c r="G8" i="2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<sst xmlns="http://schemas.openxmlformats.org/spreadsheetml/2006/main" count="83" uniqueCount="46">
  <si>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19 May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</si>
  <si>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</si>
  <si>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</si>
  <si>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</si>
  <si>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</si>
  <si>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</si>
  <si>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</si>
  <si>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</si>
  <si>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</si>
  <si>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</si>
  <si>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</si>
  <si>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</si>
  <si>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</si>
  <si>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</si>
  <si>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</si>
  <si>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</si>
  <si>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</si>
  <si>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</si>
  <si>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</si>
  <si>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</si>
  <si>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</si>
  <si>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</si>
  <si>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</si>
  <si>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</si>
  <si>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</si>
  <si>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</si>
  <si>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</si>
  <si>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</si>
  <si>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</si>
  <si>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</si>
  <si>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</si>
  <si>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</si>
  <si>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</si>
  <si>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</si>
  <si>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</si>
  <si>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</si>
  <si>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</si>
  <si>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</si>
  <si>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</si>
  <si>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</si>
  <si>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</si>
  <si>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</si>
  <si>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</si>
  <si>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</si>
  <si>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</si>
  <si>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18"/>
        <rFont val="Calibri"/>
        <family val="2"/>
      </rPr>
      <t>SFTR Public Data</t>
    </r>
    <r>
      <rPr>
        <sz val="11"/>
        <rFont val="Calibri"/>
      </rPr>
      <t xml:space="preserve">
for week ending 19 May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</si>
</sst>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12362754.807941005</c:v>
                </c:pt>
                <c:pt idx="1">
                  <c:v>917782.41883667745</c:v>
                </c:pt>
                <c:pt idx="2">
                  <c:v>365439.81717415701</c:v>
                </c:pt>
                <c:pt idx="3">
                  <c:v>143.98100361799999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F1D-4AAE-A14F-86A5AAE71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420867</c:v>
                </c:pt>
                <c:pt idx="1">
                  <c:v>41229</c:v>
                </c:pt>
                <c:pt idx="2">
                  <c:v>919174</c:v>
                </c:pt>
                <c:pt idx="3">
                  <c:v>2033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92-4201-A518-8DFBB1215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7012675.9492063019</c:v>
                </c:pt>
                <c:pt idx="1">
                  <c:v>976395.04708346305</c:v>
                </c:pt>
                <c:pt idx="2">
                  <c:v>254992.41872977099</c:v>
                </c:pt>
                <c:pt idx="3">
                  <c:v>5036473.8117581457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0F4-4EB7-97B4-DFD26A2CC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6473195.3615088826</c:v>
                </c:pt>
                <c:pt idx="1">
                  <c:v>6799213.0931098126</c:v>
                </c:pt>
                <c:pt idx="2">
                  <c:v>6928.9008466730002</c:v>
                </c:pt>
                <c:pt idx="3">
                  <c:v>1199.8713123130001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A34-42AD-A545-0FF330254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13646121.024955455</v>
      </c>
      <c r="H4" s="5"/>
      <c r="I4" s="1">
        <v>1383303</v>
      </c>
      <c r="J4" s="5"/>
      <c r="K4" s="3">
        <v>1512933.92345528</v>
      </c>
    </row>
    <row r="5" spans="1:11" x14ac:dyDescent="0.3">
      <c r="E5" s="6" t="s">
        <v>7</v>
      </c>
      <c r="F5" s="6"/>
      <c r="G5" s="2">
        <v>13280537.226777682</v>
      </c>
      <c r="H5" s="4">
        <f>G5/G4</f>
        <v>0.97320969105365485</v>
      </c>
      <c r="I5">
        <v>462096</v>
      </c>
      <c r="J5" s="4">
        <f>I5/I4</f>
        <v>0.33405262621421339</v>
      </c>
      <c r="K5" s="2">
        <v>1433045.6166588981</v>
      </c>
    </row>
    <row r="6" spans="1:11" x14ac:dyDescent="0.3">
      <c r="F6" t="s">
        <v>8</v>
      </c>
    </row>
    <row r="7" spans="1:11" x14ac:dyDescent="0.3">
      <c r="F7" t="s">
        <v>9</v>
      </c>
      <c r="G7" s="2">
        <v>12362754.807941005</v>
      </c>
      <c r="H7" s="4">
        <f>G7/G5</f>
        <v>0.93089267375523455</v>
      </c>
      <c r="I7">
        <v>420867</v>
      </c>
      <c r="J7" s="4">
        <f>I7/I5</f>
        <v>0.91077827983795578</v>
      </c>
      <c r="K7" s="2">
        <v>1297648.200226828</v>
      </c>
    </row>
    <row r="8" spans="1:11" x14ac:dyDescent="0.3">
      <c r="F8" t="s">
        <v>10</v>
      </c>
      <c r="G8" s="2">
        <f>G5-G7</f>
        <v>917782.41883667745</v>
      </c>
      <c r="H8" s="4">
        <f>1-H7</f>
        <v>6.9107326244765455E-2</v>
      </c>
      <c r="I8">
        <f>I5-I7</f>
        <v>41229</v>
      </c>
      <c r="J8" s="4">
        <f>1-J7</f>
        <v>8.9221720162044216E-2</v>
      </c>
      <c r="K8" s="2">
        <f>K5-K7</f>
        <v>135397.41643207008</v>
      </c>
    </row>
    <row r="9" spans="1:11" x14ac:dyDescent="0.3">
      <c r="E9" s="6" t="s">
        <v>11</v>
      </c>
      <c r="F9" s="6"/>
      <c r="G9" s="2">
        <v>365439.81717415701</v>
      </c>
      <c r="H9" s="4">
        <f>1-H5-H10</f>
        <v>2.677975788913595E-2</v>
      </c>
      <c r="I9">
        <v>919174</v>
      </c>
      <c r="J9" s="4">
        <f>1-J5-J10</f>
        <v>0.66447770300505382</v>
      </c>
      <c r="K9" s="2">
        <v>79589.646844165996</v>
      </c>
    </row>
    <row r="10" spans="1:11" x14ac:dyDescent="0.3">
      <c r="E10" s="6" t="s">
        <v>12</v>
      </c>
      <c r="F10" s="6"/>
      <c r="G10" s="2">
        <v>143.98100361799999</v>
      </c>
      <c r="H10" s="4">
        <f>G10/G4</f>
        <v>1.0551057209202054E-5</v>
      </c>
      <c r="I10">
        <v>2033</v>
      </c>
      <c r="J10" s="4">
        <f>I10/I4</f>
        <v>1.4696707807327824E-3</v>
      </c>
      <c r="K10" s="2">
        <v>298.65995221600002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7678068.2779468596</v>
      </c>
      <c r="H13" s="5">
        <f>G13/G5</f>
        <v>0.57814440386232968</v>
      </c>
      <c r="I13" s="1">
        <f>I14+I15</f>
        <v>289386</v>
      </c>
      <c r="J13" s="5">
        <f>I13/I5</f>
        <v>0.62624649423496415</v>
      </c>
      <c r="K13" s="3">
        <f>K14+K15</f>
        <v>370464.662224525</v>
      </c>
    </row>
    <row r="14" spans="1:11" x14ac:dyDescent="0.3">
      <c r="E14" s="6" t="s">
        <v>15</v>
      </c>
      <c r="F14" s="6"/>
      <c r="G14" s="2">
        <v>7069901.3235144196</v>
      </c>
      <c r="H14" s="4">
        <f>G14/G7</f>
        <v>0.57187102982687876</v>
      </c>
      <c r="I14">
        <v>262005</v>
      </c>
      <c r="J14" s="4">
        <f>I14/I7</f>
        <v>0.62253633570700484</v>
      </c>
      <c r="K14" s="2">
        <v>399002.04595880501</v>
      </c>
    </row>
    <row r="15" spans="1:11" x14ac:dyDescent="0.3">
      <c r="E15" s="6" t="s">
        <v>16</v>
      </c>
      <c r="F15" s="6"/>
      <c r="G15" s="2">
        <v>608166.95443243999</v>
      </c>
      <c r="H15" s="4">
        <f>G15/G8</f>
        <v>0.6626482943564268</v>
      </c>
      <c r="I15">
        <v>27381</v>
      </c>
      <c r="J15" s="4">
        <f>I15/I8</f>
        <v>0.66411991559339301</v>
      </c>
      <c r="K15" s="2">
        <v>-28537.38373428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7012675.9492063019</v>
      </c>
      <c r="H18" s="4">
        <f>G18/G5</f>
        <v>0.52804158668119028</v>
      </c>
      <c r="I18">
        <v>271021</v>
      </c>
      <c r="J18" s="4">
        <f>I18/I5</f>
        <v>0.58650367023302519</v>
      </c>
      <c r="K18" s="2">
        <v>172655.71430965501</v>
      </c>
    </row>
    <row r="19" spans="2:11" x14ac:dyDescent="0.3">
      <c r="E19" s="6" t="s">
        <v>20</v>
      </c>
      <c r="F19" s="6"/>
      <c r="G19" s="2">
        <v>976395.04708346305</v>
      </c>
      <c r="H19" s="4">
        <f>G19/G5</f>
        <v>7.3520749229537774E-2</v>
      </c>
      <c r="I19">
        <v>22327</v>
      </c>
      <c r="J19" s="4">
        <f>I19/I5</f>
        <v>4.831679997230013E-2</v>
      </c>
      <c r="K19" s="2">
        <v>215068.19538921499</v>
      </c>
    </row>
    <row r="20" spans="2:11" x14ac:dyDescent="0.3">
      <c r="E20" s="6" t="s">
        <v>21</v>
      </c>
      <c r="F20" s="6"/>
      <c r="G20" s="2">
        <v>5291466.2304879166</v>
      </c>
      <c r="H20" s="4">
        <f>1-H18-H19</f>
        <v>0.39843766408927195</v>
      </c>
      <c r="I20">
        <v>168748</v>
      </c>
      <c r="J20" s="4">
        <f>1-J18-J19</f>
        <v>0.36517952979467466</v>
      </c>
      <c r="K20" s="2">
        <v>1045321.706960028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254992.41872977099</v>
      </c>
      <c r="H22" s="4">
        <f>G22/G20</f>
        <v>4.8189368999574732E-2</v>
      </c>
      <c r="I22">
        <v>14845</v>
      </c>
      <c r="J22" s="4">
        <f>I22/I20</f>
        <v>8.7971412994524378E-2</v>
      </c>
      <c r="K22" s="2">
        <v>36168.616794135</v>
      </c>
    </row>
    <row r="23" spans="2:11" x14ac:dyDescent="0.3">
      <c r="F23" t="s">
        <v>24</v>
      </c>
      <c r="G23" s="2">
        <f>G20-G22</f>
        <v>5036473.8117581457</v>
      </c>
      <c r="H23" s="4">
        <f>1-H22</f>
        <v>0.95181063100042529</v>
      </c>
      <c r="I23">
        <f>I20-I22</f>
        <v>153903</v>
      </c>
      <c r="J23" s="4">
        <f>1-J22</f>
        <v>0.91202858700547562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6473195.3615088826</v>
      </c>
      <c r="H26" s="4">
        <f>G26/G5</f>
        <v>0.48741969176193511</v>
      </c>
      <c r="I26">
        <v>239338</v>
      </c>
      <c r="J26" s="4">
        <f>I26/I5</f>
        <v>0.51793999515252243</v>
      </c>
      <c r="K26" s="2">
        <v>397100.60548938002</v>
      </c>
    </row>
    <row r="27" spans="2:11" x14ac:dyDescent="0.3">
      <c r="E27" s="6" t="s">
        <v>27</v>
      </c>
      <c r="F27" s="6"/>
      <c r="G27" s="2">
        <v>6799213.0931098126</v>
      </c>
      <c r="H27" s="4">
        <f>G27/G5</f>
        <v>0.51196822666183184</v>
      </c>
      <c r="I27">
        <v>222520</v>
      </c>
      <c r="J27" s="4">
        <f>I27/I5</f>
        <v>0.48154496035455835</v>
      </c>
      <c r="K27" s="2">
        <v>1035685.331873214</v>
      </c>
    </row>
    <row r="28" spans="2:11" x14ac:dyDescent="0.3">
      <c r="E28" s="6" t="s">
        <v>28</v>
      </c>
      <c r="F28" s="6"/>
      <c r="G28" s="2">
        <v>6928.9008466730002</v>
      </c>
      <c r="H28" s="4">
        <f>G28/G5</f>
        <v>5.2173347571378263E-4</v>
      </c>
      <c r="I28">
        <v>186</v>
      </c>
      <c r="J28" s="4">
        <f>I28/I5</f>
        <v>4.025137633738444E-4</v>
      </c>
      <c r="K28" s="2">
        <v>259.67929630399999</v>
      </c>
    </row>
    <row r="29" spans="2:11" x14ac:dyDescent="0.3">
      <c r="E29" s="6" t="s">
        <v>29</v>
      </c>
      <c r="F29" s="6"/>
      <c r="G29" s="2">
        <v>1199.8713123130001</v>
      </c>
      <c r="H29" s="4">
        <f>G29/G5</f>
        <v>9.0348100519133174E-5</v>
      </c>
      <c r="I29">
        <v>52</v>
      </c>
      <c r="J29" s="4">
        <f>I29/I5</f>
        <v>1.1253072954537585E-4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13627122.977476127</v>
      </c>
      <c r="H4" s="5"/>
      <c r="I4" s="1">
        <v>2544410</v>
      </c>
      <c r="J4" s="5"/>
      <c r="K4" s="3">
        <v>160555342.05374202</v>
      </c>
    </row>
    <row r="5" spans="1:11" x14ac:dyDescent="0.3">
      <c r="E5" s="6" t="s">
        <v>7</v>
      </c>
      <c r="F5" s="6"/>
      <c r="G5" s="2">
        <v>11659281.132820349</v>
      </c>
      <c r="H5" s="4">
        <f>G5/G4</f>
        <v>0.85559374140026723</v>
      </c>
      <c r="I5">
        <v>453889</v>
      </c>
      <c r="J5" s="4">
        <f>I5/I4</f>
        <v>0.17838673798640942</v>
      </c>
      <c r="K5" s="2">
        <v>6560546.6649576016</v>
      </c>
    </row>
    <row r="6" spans="1:11" x14ac:dyDescent="0.3">
      <c r="F6" t="s">
        <v>8</v>
      </c>
    </row>
    <row r="7" spans="1:11" x14ac:dyDescent="0.3">
      <c r="F7" t="s">
        <v>9</v>
      </c>
      <c r="G7" s="2">
        <v>10687045.630425259</v>
      </c>
      <c r="H7" s="4">
        <f>G7/G5</f>
        <v>0.91661274041516239</v>
      </c>
      <c r="I7">
        <v>415564</v>
      </c>
      <c r="J7" s="4">
        <f>I7/I5</f>
        <v>0.91556305616571454</v>
      </c>
      <c r="K7" s="2">
        <v>6213951.1840122333</v>
      </c>
    </row>
    <row r="8" spans="1:11" x14ac:dyDescent="0.3">
      <c r="F8" t="s">
        <v>10</v>
      </c>
      <c r="G8" s="2">
        <f>G5-G7</f>
        <v>972235.50239508972</v>
      </c>
      <c r="H8" s="4">
        <f>1-H7</f>
        <v>8.3387259584837614E-2</v>
      </c>
      <c r="I8">
        <f>I5-I7</f>
        <v>38325</v>
      </c>
      <c r="J8" s="4">
        <f>1-J7</f>
        <v>8.4436943834285461E-2</v>
      </c>
      <c r="K8" s="2">
        <f>K5-K7</f>
        <v>346595.4809453683</v>
      </c>
    </row>
    <row r="9" spans="1:11" x14ac:dyDescent="0.3">
      <c r="E9" s="6" t="s">
        <v>11</v>
      </c>
      <c r="F9" s="6"/>
      <c r="G9" s="2">
        <v>1725858.8952409951</v>
      </c>
      <c r="H9" s="4">
        <f>1-H5-H10</f>
        <v>0.12664880900345712</v>
      </c>
      <c r="I9">
        <v>1609281</v>
      </c>
      <c r="J9" s="4">
        <f>1-J5-J10</f>
        <v>0.63247707720060831</v>
      </c>
      <c r="K9" s="2">
        <v>153397100.8050375</v>
      </c>
    </row>
    <row r="10" spans="1:11" x14ac:dyDescent="0.3">
      <c r="E10" s="6" t="s">
        <v>12</v>
      </c>
      <c r="F10" s="6"/>
      <c r="G10" s="2">
        <v>241982.94941478199</v>
      </c>
      <c r="H10" s="4">
        <f>G10/G4</f>
        <v>1.7757449596275642E-2</v>
      </c>
      <c r="I10">
        <v>481240</v>
      </c>
      <c r="J10" s="4">
        <f>I10/I4</f>
        <v>0.18913618481298219</v>
      </c>
      <c r="K10" s="2">
        <v>597694.58374688204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5592428.2323469343</v>
      </c>
      <c r="H13" s="5">
        <f>G13/G5</f>
        <v>0.47965463467593228</v>
      </c>
      <c r="I13" s="1">
        <f>I14+I15</f>
        <v>173904</v>
      </c>
      <c r="J13" s="5">
        <f>I13/I5</f>
        <v>0.38314213386973467</v>
      </c>
      <c r="K13" s="3">
        <f>K14+K15</f>
        <v>1862220.450923634</v>
      </c>
    </row>
    <row r="14" spans="1:11" x14ac:dyDescent="0.3">
      <c r="E14" s="6" t="s">
        <v>15</v>
      </c>
      <c r="F14" s="6"/>
      <c r="G14" s="2">
        <v>5232566.0635341136</v>
      </c>
      <c r="H14" s="4">
        <f>G14/G7</f>
        <v>0.48961764031748584</v>
      </c>
      <c r="I14">
        <v>158032</v>
      </c>
      <c r="J14" s="4">
        <f>I14/I7</f>
        <v>0.38028318141128681</v>
      </c>
      <c r="K14" s="2">
        <v>1802545.246971553</v>
      </c>
    </row>
    <row r="15" spans="1:11" x14ac:dyDescent="0.3">
      <c r="E15" s="6" t="s">
        <v>16</v>
      </c>
      <c r="F15" s="6"/>
      <c r="G15" s="2">
        <v>359862.16881282098</v>
      </c>
      <c r="H15" s="4">
        <f>G15/G8</f>
        <v>0.3701388891130854</v>
      </c>
      <c r="I15">
        <v>15872</v>
      </c>
      <c r="J15" s="4">
        <f>I15/I8</f>
        <v>0.41414220482713632</v>
      </c>
      <c r="K15" s="2">
        <v>59675.203952080999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4902817.0179939326</v>
      </c>
      <c r="H18" s="4">
        <f>G18/G5</f>
        <v>0.42050765927521244</v>
      </c>
      <c r="I18">
        <v>172708</v>
      </c>
      <c r="J18" s="4">
        <f>I18/I5</f>
        <v>0.38050712839482781</v>
      </c>
      <c r="K18" s="2">
        <v>1734778.6774728401</v>
      </c>
    </row>
    <row r="19" spans="2:11" x14ac:dyDescent="0.3">
      <c r="E19" s="6" t="s">
        <v>20</v>
      </c>
      <c r="F19" s="6"/>
      <c r="G19" s="2">
        <v>806766.91345491097</v>
      </c>
      <c r="H19" s="4">
        <f>G19/G5</f>
        <v>6.9195253486417668E-2</v>
      </c>
      <c r="I19">
        <v>26754</v>
      </c>
      <c r="J19" s="4">
        <f>I19/I5</f>
        <v>5.8943926819112161E-2</v>
      </c>
      <c r="K19" s="2">
        <v>705218.04991222697</v>
      </c>
    </row>
    <row r="20" spans="2:11" x14ac:dyDescent="0.3">
      <c r="E20" s="6" t="s">
        <v>21</v>
      </c>
      <c r="F20" s="6"/>
      <c r="G20" s="2">
        <v>5949697.2013715059</v>
      </c>
      <c r="H20" s="4">
        <f>1-H18-H19</f>
        <v>0.51029708723836997</v>
      </c>
      <c r="I20">
        <v>254394</v>
      </c>
      <c r="J20" s="4">
        <f>1-J18-J19</f>
        <v>0.56054894478605999</v>
      </c>
      <c r="K20" s="2">
        <v>4111059.3624362252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324856.41630490799</v>
      </c>
      <c r="H22" s="4">
        <f>G22/G20</f>
        <v>5.4600495673968602E-2</v>
      </c>
      <c r="I22">
        <v>21731</v>
      </c>
      <c r="J22" s="4">
        <f>I22/I20</f>
        <v>8.5422612168525994E-2</v>
      </c>
      <c r="K22" s="2">
        <v>1087997.469873412</v>
      </c>
    </row>
    <row r="23" spans="2:11" x14ac:dyDescent="0.3">
      <c r="F23" t="s">
        <v>24</v>
      </c>
      <c r="G23" s="2">
        <f>G20-G22</f>
        <v>5624840.7850665981</v>
      </c>
      <c r="H23" s="4">
        <f>1-H22</f>
        <v>0.94539950432603137</v>
      </c>
      <c r="I23">
        <f>I20-I22</f>
        <v>232663</v>
      </c>
      <c r="J23" s="4">
        <f>1-J22</f>
        <v>0.91457738783147402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6179554.3164481567</v>
      </c>
      <c r="H26" s="4">
        <f>G26/G5</f>
        <v>0.53001160586590457</v>
      </c>
      <c r="I26">
        <v>221936</v>
      </c>
      <c r="J26" s="4">
        <f>I26/I5</f>
        <v>0.48896536377836874</v>
      </c>
      <c r="K26" s="2">
        <v>4349359.3648017673</v>
      </c>
    </row>
    <row r="27" spans="2:11" x14ac:dyDescent="0.3">
      <c r="E27" s="6" t="s">
        <v>27</v>
      </c>
      <c r="F27" s="6"/>
      <c r="G27" s="2">
        <v>5447296.6794574214</v>
      </c>
      <c r="H27" s="4">
        <f>G27/G5</f>
        <v>0.46720690730439013</v>
      </c>
      <c r="I27">
        <v>230983</v>
      </c>
      <c r="J27" s="4">
        <f>I27/I5</f>
        <v>0.50889754984148106</v>
      </c>
      <c r="K27" s="2">
        <v>2197982.9204231999</v>
      </c>
    </row>
    <row r="28" spans="2:11" x14ac:dyDescent="0.3">
      <c r="E28" s="6" t="s">
        <v>28</v>
      </c>
      <c r="F28" s="6"/>
      <c r="G28" s="2">
        <v>28210.115995855002</v>
      </c>
      <c r="H28" s="4">
        <f>G28/G5</f>
        <v>2.4195416230632606E-3</v>
      </c>
      <c r="I28">
        <v>754</v>
      </c>
      <c r="J28" s="4">
        <f>I28/I5</f>
        <v>1.6611991037456294E-3</v>
      </c>
      <c r="K28" s="2">
        <v>10439.33814575</v>
      </c>
    </row>
    <row r="29" spans="2:11" x14ac:dyDescent="0.3">
      <c r="E29" s="6" t="s">
        <v>29</v>
      </c>
      <c r="F29" s="6"/>
      <c r="G29" s="2">
        <v>4220.020918917</v>
      </c>
      <c r="H29" s="4">
        <f>G29/G5</f>
        <v>3.619452066421001E-4</v>
      </c>
      <c r="I29">
        <v>211</v>
      </c>
      <c r="J29" s="4">
        <f>I29/I5</f>
        <v>4.648713672285515E-4</v>
      </c>
      <c r="K29" s="2">
        <v>2765.041586885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R7" sqref="R7"/>
    </sheetView>
  </sheetViews>
  <sheetFormatPr defaultRowHeight="30" customHeight="1" x14ac:dyDescent="0.3"/>
  <cols>
    <col min="5" max="5" width="53.33203125" customWidth="1"/>
  </cols>
  <sheetData>
    <row r="1" spans="1:5" ht="57.6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EU'!$G$7</f>
        <v>12362754.807941005</v>
      </c>
    </row>
    <row r="4" spans="1:5" x14ac:dyDescent="0.3">
      <c r="A4" t="s">
        <v>32</v>
      </c>
      <c r="B4">
        <f>'NEWT - EU'!$G$8</f>
        <v>917782.41883667745</v>
      </c>
    </row>
    <row r="5" spans="1:5" x14ac:dyDescent="0.3">
      <c r="A5" t="s">
        <v>33</v>
      </c>
      <c r="B5">
        <f>'NEWT - EU'!$G$9</f>
        <v>365439.81717415701</v>
      </c>
    </row>
    <row r="6" spans="1:5" x14ac:dyDescent="0.3">
      <c r="A6" t="s">
        <v>34</v>
      </c>
      <c r="B6">
        <f>'NEWT - EU'!$G$10</f>
        <v>143.98100361799999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EU'!$I$7</f>
        <v>420867</v>
      </c>
    </row>
    <row r="17" spans="1:2" x14ac:dyDescent="0.3">
      <c r="A17" t="s">
        <v>32</v>
      </c>
      <c r="B17">
        <f>'NEWT - EU'!$I$8</f>
        <v>41229</v>
      </c>
    </row>
    <row r="18" spans="1:2" x14ac:dyDescent="0.3">
      <c r="A18" t="s">
        <v>33</v>
      </c>
      <c r="B18">
        <f>'NEWT - EU'!$I$9</f>
        <v>919174</v>
      </c>
    </row>
    <row r="19" spans="1:2" x14ac:dyDescent="0.3">
      <c r="A19" t="s">
        <v>34</v>
      </c>
      <c r="B19">
        <f>'NEWT - EU'!$I$10</f>
        <v>2033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EU'!$G$18</f>
        <v>7012675.9492063019</v>
      </c>
    </row>
    <row r="29" spans="1:2" x14ac:dyDescent="0.3">
      <c r="A29" t="s">
        <v>37</v>
      </c>
      <c r="B29">
        <f>'NEWT - EU'!$G$19</f>
        <v>976395.04708346305</v>
      </c>
    </row>
    <row r="30" spans="1:2" x14ac:dyDescent="0.3">
      <c r="A30" t="s">
        <v>38</v>
      </c>
      <c r="B30">
        <f>'NEWT - EU'!$G$22</f>
        <v>254992.41872977099</v>
      </c>
    </row>
    <row r="31" spans="1:2" x14ac:dyDescent="0.3">
      <c r="A31" t="s">
        <v>39</v>
      </c>
      <c r="B31">
        <f>'NEWT - EU'!$G$23</f>
        <v>5036473.8117581457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EU'!$G$26</f>
        <v>6473195.3615088826</v>
      </c>
    </row>
    <row r="42" spans="1:2" x14ac:dyDescent="0.3">
      <c r="A42" t="s">
        <v>42</v>
      </c>
      <c r="B42">
        <f>'NEWT - EU'!$G$27</f>
        <v>6799213.0931098126</v>
      </c>
    </row>
    <row r="43" spans="1:2" x14ac:dyDescent="0.3">
      <c r="A43" t="s">
        <v>43</v>
      </c>
      <c r="B43">
        <f>'NEWT - EU'!$G$28</f>
        <v>6928.9008466730002</v>
      </c>
    </row>
    <row r="44" spans="1:2" x14ac:dyDescent="0.3">
      <c r="A44" t="s">
        <v>44</v>
      </c>
      <c r="B44">
        <f>'NEWT - EU'!$G$29</f>
        <v>1199.8713123130001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2023-06-06T18:17:24Z</dcterms:created>
  <dcterms:modified xsi:type="dcterms:W3CDTF">2023-06-06T18:17:24Z</dcterms:modified>
</cp:coreProperties>
</file>